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510dbf820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0-Day Test" sheetId="1" r:id="Ra0ecd972908143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[Red]($#,##0.00);-"/>
    <x:numFmt numFmtId="201" formatCode="0.0%;[Red](0.0%);-"/>
    <x:numFmt numFmtId="202" formatCode="0.0&quot; weeks&quot;;[Red](0.0&quot; weeks&quot;);-"/>
    <x:numFmt numFmtId="203" formatCode="$0.00"/>
    <x:numFmt numFmtId="204" formatCode="0.0%"/>
    <x:numFmt numFmtId="205" formatCode="0.0"/>
  </x:numFmts>
  <x:fonts count="10">
    <x:font>
      <x:sz val="11"/>
      <x:name val="Carlito"/>
    </x:font>
    <x:font>
      <x:sz val="10"/>
      <x:color rgb="FF17212B"/>
      <x:name val="Arial"/>
    </x:font>
    <x:font>
      <x:b/>
      <x:sz val="16"/>
      <x:color rgb="FF0B2E59"/>
      <x:name val="Arial"/>
    </x:font>
    <x:font>
      <x:i/>
      <x:sz val="10"/>
      <x:color rgb="FF5C6B7A"/>
      <x:name val="Arial"/>
    </x:font>
    <x:font>
      <x:b/>
      <x:sz val="10"/>
      <x:color rgb="FFFFFFFF"/>
      <x:name val="Arial"/>
    </x:font>
    <x:font>
      <x:b/>
      <x:sz val="10"/>
      <x:color rgb="FF17212B"/>
      <x:name val="Arial"/>
    </x:font>
    <x:font>
      <x:sz val="10"/>
      <x:color rgb="FF0066CC"/>
      <x:name val="Arial"/>
    </x:font>
    <x:font>
      <x:sz val="10"/>
      <x:color rgb="FF000000"/>
      <x:name val="Arial"/>
    </x:font>
    <x:font>
      <x:b/>
      <x:sz val="10"/>
      <x:color rgb="FF0B2E59"/>
      <x:name val="Arial"/>
    </x:font>
    <x:font>
      <x:i/>
      <x:sz val="9"/>
      <x:color rgb="FF5C6B7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2E59"/>
      </x:patternFill>
    </x:fill>
    <x:fill>
      <x:patternFill patternType="solid">
        <x:fgColor rgb="FFFFF3C4"/>
      </x:patternFill>
    </x:fill>
    <x:fill>
      <x:patternFill patternType="solid">
        <x:fgColor rgb="FFE8F7F4"/>
      </x:patternFill>
    </x:fill>
    <x:fill>
      <x:patternFill patternType="solid">
        <x:fgColor rgb="FFEAF1F8"/>
      </x:patternFill>
    </x:fill>
  </x:fills>
  <x:borders count="7">
    <x:border/>
    <x:border>
      <x:bottom style="medium">
        <x:color rgb="FF00A98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CD7E3"/>
      </x:bottom>
    </x:border>
    <x:border>
      <x:top style="thin">
        <x:color rgb="FFCCD7E3"/>
      </x:top>
      <x:bottom style="thin">
        <x:color rgb="FFCCD7E3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1" fillId="0" borderId="5" xfId="0" applyNumberFormat="1" applyFont="1" applyFill="1" applyBorder="1"/>
    <x:xf numFmtId="0" fontId="5" fillId="0" borderId="6" xfId="0" applyNumberFormat="1" applyFont="1" applyFill="1" applyBorder="1"/>
    <x:xf numFmtId="0" fontId="1" fillId="0" borderId="6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right"/>
    </x:xf>
    <x:xf numFmtId="0" fontId="6" fillId="3" borderId="0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0" fontId="6" fillId="3" borderId="6" xfId="0" applyNumberFormat="1" applyFont="1" applyFill="1" applyBorder="1" applyAlignment="1">
      <x:alignment horizontal="right" vertical="center"/>
    </x:xf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8" fillId="4" borderId="5" xfId="0" applyNumberFormat="1" applyFont="1" applyFill="1" applyBorder="1"/>
    <x:xf numFmtId="0" fontId="8" fillId="4" borderId="6" xfId="0" applyNumberFormat="1" applyFont="1" applyFill="1" applyBorder="1"/>
    <x:xf numFmtId="0" fontId="8" fillId="4" borderId="5" xfId="0" applyNumberFormat="1" applyFont="1" applyFill="1" applyBorder="1" applyAlignment="1">
      <x:alignment horizontal="center"/>
    </x:xf>
    <x:xf numFmtId="0" fontId="8" fillId="4" borderId="6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1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1" fillId="0" borderId="5" xfId="0" applyNumberFormat="1" applyFont="1" applyFill="1" applyBorder="1"/>
    <x:xf numFmtId="200" fontId="1" fillId="0" borderId="6" xfId="0" applyNumberFormat="1" applyFont="1" applyFill="1" applyBorder="1"/>
    <x:xf numFmtId="201" fontId="1" fillId="0" borderId="6" xfId="0" applyNumberFormat="1" applyFont="1" applyFill="1" applyBorder="1"/>
    <x:xf numFmtId="202" fontId="1" fillId="0" borderId="6" xfId="0" applyNumberFormat="1" applyFont="1" applyFill="1" applyBorder="1"/>
    <x:xf numFmtId="203" fontId="6" fillId="3" borderId="6" xfId="0" applyNumberFormat="1" applyFont="1" applyFill="1" applyBorder="1" applyAlignment="1">
      <x:alignment horizontal="right" vertical="center"/>
    </x:xf>
    <x:xf numFmtId="200" fontId="7" fillId="0" borderId="6" xfId="0" applyNumberFormat="1" applyFont="1" applyFill="1" applyBorder="1"/>
    <x:xf numFmtId="204" fontId="7" fillId="0" borderId="6" xfId="0" applyNumberFormat="1" applyFont="1" applyFill="1" applyBorder="1"/>
    <x:xf numFmtId="205" fontId="7" fillId="0" borderId="6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wrapText="1"/>
    </x:xf>
    <x:xf numFmtId="205" fontId="7" fillId="0" borderId="6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horizontal="center"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  <x:xf numFmtId="204" fontId="7" fillId="0" borderId="6" xfId="0" applyNumberFormat="1" applyFont="1" applyFill="1" applyBorder="1" applyAlignment="1">
      <x:alignment vertical="center"/>
    </x:xf>
    <x:xf numFmtId="205" fontId="7" fillId="0" borderId="6" xfId="0" applyNumberFormat="1" applyFont="1" applyFill="1" applyBorder="1" applyAlignment="1">
      <x:alignment vertical="center"/>
    </x:xf>
    <x:xf numFmtId="205" fontId="7" fillId="0" borderId="6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horizontal="righ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201" fontId="1" fillId="0" borderId="6" xfId="0" applyNumberFormat="1" applyFont="1" applyFill="1" applyBorder="1" applyAlignment="1">
      <x:alignment horizontal="right" vertical="center"/>
    </x:xf>
    <x:xf numFmtId="202" fontId="1" fillId="0" borderId="6" xfId="0" applyNumberFormat="1" applyFont="1" applyFill="1" applyBorder="1" applyAlignment="1">
      <x:alignment horizontal="right" vertical="center"/>
    </x:xf>
    <x:xf numFmtId="0" fontId="7" fillId="0" borderId="5" xfId="0" applyNumberFormat="1" applyFont="1" applyFill="1" applyBorder="1" applyAlignment="1">
      <x:alignment horizontal="right" vertical="center"/>
    </x:xf>
    <x:xf numFmtId="0" fontId="7" fillId="0" borderId="6" xfId="0" applyNumberFormat="1" applyFont="1" applyFill="1" applyBorder="1" applyAlignment="1">
      <x:alignment horizontal="right" vertical="center"/>
    </x:xf>
    <x:xf numFmtId="200" fontId="7" fillId="0" borderId="6" xfId="0" applyNumberFormat="1" applyFont="1" applyFill="1" applyBorder="1" applyAlignment="1">
      <x:alignment horizontal="right" vertical="center"/>
    </x:xf>
    <x:xf numFmtId="204" fontId="7" fillId="0" borderId="6" xfId="0" applyNumberFormat="1" applyFont="1" applyFill="1" applyBorder="1" applyAlignment="1">
      <x:alignment horizontal="right" vertical="center"/>
    </x:xf>
    <x:xf numFmtId="205" fontId="7" fillId="0" borderId="6" xfId="0" applyNumberFormat="1" applyFont="1" applyFill="1" applyBorder="1" applyAlignment="1">
      <x:alignment horizontal="right" vertical="center"/>
    </x:xf>
    <x:xf numFmtId="205" fontId="7" fillId="0" borderId="6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bb5a62e9c4326" /><Relationship Type="http://schemas.openxmlformats.org/officeDocument/2006/relationships/theme" Target="/xl/theme/theme1.xml" Id="R0b35b36a784c435f" /><Relationship Type="http://schemas.openxmlformats.org/officeDocument/2006/relationships/sharedStrings" Target="/xl/sharedStrings.xml" Id="R262353147c554c28" /><Relationship Type="http://schemas.openxmlformats.org/officeDocument/2006/relationships/worksheet" Target="/xl/worksheets/sheet1.xml" Id="Ra0ecd972908143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60f0953d9444f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Cash and inventory comparison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Smaller order</c:v>
          </c:tx>
          <c:cat>
            <c:strRef>
              <c:f>'30-Day Test'!$A$6:$A$8</c:f>
              <c:strCache>
                <c:ptCount val="0"/>
              </c:strCache>
            </c:strRef>
          </c:cat>
          <c:val>
            <c:numRef>
              <c:f>'30-Day Test'!$B$6:$B$8</c:f>
              <c:numCache>
                <c:formatCode>$#,##0.00;[Red]($#,##0.00);-</c:formatCode>
                <c:ptCount val="0"/>
              </c:numCache>
            </c:numRef>
          </c:val>
        </c:ser>
        <c:ser>
          <c:idx val="1"/>
          <c:order val="1"/>
          <c:tx>
            <c:v>Larger order</c:v>
          </c:tx>
          <c:cat>
            <c:strRef>
              <c:f>'30-Day Test'!$A$6:$A$8</c:f>
              <c:strCache>
                <c:ptCount val="0"/>
              </c:strCache>
            </c:strRef>
          </c:cat>
          <c:val>
            <c:numRef>
              <c:f>'30-Day Test'!$C$6:$C$8</c:f>
              <c:numCache>
                <c:formatCode>$#,##0.00;[Red]($#,##0.00);-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26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60f0953d9444f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d9b2f7ba959470b" /></Relationships>
</file>

<file path=xl/worksheets/sheet1.xml><?xml version="1.0" encoding="utf-8"?>
<x:worksheet xmlns:x="http://schemas.openxmlformats.org/spreadsheetml/2006/main">
  <x:sheetPr>
    <x:tabColor rgb="FF0B6E7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.8799991607666" hidden="0" customWidth="1"/>
    <x:col min="2" max="2" width="15.630000114440918" hidden="0" customWidth="1"/>
    <x:col min="3" max="3" width="15.630000114440918" hidden="0" customWidth="1"/>
    <x:col min="4" max="4" width="15.630000114440918" hidden="0" customWidth="1"/>
    <x:col min="5" max="5" width="3" hidden="0" customWidth="1"/>
    <x:col min="6" max="6" width="5.25" hidden="0" customWidth="1"/>
    <x:col min="7" max="7" width="18.1299991607666" hidden="0" customWidth="1"/>
    <x:col min="8" max="8" width="48.7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4" t="str">
        <x:v>Vape Wholesale Bulk Discount: 30-Day Cash Test</x:v>
      </x:c>
      <x:c r="B2" s="4"/>
      <x:c r="C2" s="4"/>
      <x:c r="D2" s="4"/>
      <x:c r="E2" s="4"/>
      <x:c r="F2" s="4"/>
      <x:c r="G2" s="4"/>
      <x:c r="H2" s="4"/>
    </x:row>
    <x:row r="3" ht="18" customHeight="1">
      <x:c r="A3" s="3" t="str">
        <x:v>Replace the yellow inputs with one exact SKU, two live quotes and one normal buying-review cycle.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6" t="str">
        <x:v>Metric</x:v>
      </x:c>
      <x:c r="B5" s="14" t="str">
        <x:v>Smaller order</x:v>
      </x:c>
      <x:c r="C5" s="14" t="str">
        <x:v>Larger order</x:v>
      </x:c>
      <x:c r="D5" s="15" t="str">
        <x:v>Difference</x:v>
      </x:c>
      <x:c r="E5" s="58"/>
      <x:c r="F5" s="58"/>
      <x:c r="G5" s="58"/>
      <x:c r="H5" s="58"/>
    </x:row>
    <x:row r="6">
      <x:c r="A6" s="59" t="str">
        <x:v>Purchase cash</x:v>
      </x:c>
      <x:c r="B6" s="83" t="n">
        <x:f>B30</x:f>
        <x:v>450</x:v>
      </x:c>
      <x:c r="C6" s="83" t="n">
        <x:f>C30</x:f>
        <x:v>840</x:v>
      </x:c>
      <x:c r="D6" s="83" t="n">
        <x:f>C6-B6</x:f>
        <x:v>390</x:v>
      </x:c>
      <x:c r="E6" s="58"/>
      <x:c r="F6" s="58"/>
      <x:c r="G6" s="58"/>
      <x:c r="H6" s="58"/>
    </x:row>
    <x:row r="7">
      <x:c r="A7" s="61" t="str">
        <x:v>Contribution before overhead</x:v>
      </x:c>
      <x:c r="B7" s="84" t="n">
        <x:f>B31</x:f>
        <x:v>299.6</x:v>
      </x:c>
      <x:c r="C7" s="84" t="n">
        <x:f>C31</x:f>
        <x:v>319.6</x:v>
      </x:c>
      <x:c r="D7" s="84" t="n">
        <x:f>C7-B7</x:f>
        <x:v>20</x:v>
      </x:c>
      <x:c r="E7" s="58"/>
      <x:c r="F7" s="58"/>
      <x:c r="G7" s="58"/>
      <x:c r="H7" s="58"/>
    </x:row>
    <x:row r="8">
      <x:c r="A8" s="61" t="str">
        <x:v>Ending inventory at cost</x:v>
      </x:c>
      <x:c r="B8" s="84" t="n">
        <x:f>B32</x:f>
        <x:v>150</x:v>
      </x:c>
      <x:c r="C8" s="84" t="n">
        <x:f>C32</x:f>
        <x:v>560</x:v>
      </x:c>
      <x:c r="D8" s="84" t="n">
        <x:f>C8-B8</x:f>
        <x:v>410</x:v>
      </x:c>
      <x:c r="E8" s="58"/>
      <x:c r="F8" s="58"/>
      <x:c r="G8" s="58"/>
      <x:c r="H8" s="58"/>
    </x:row>
    <x:row r="9">
      <x:c r="A9" s="61" t="str">
        <x:v>Sell-through</x:v>
      </x:c>
      <x:c r="B9" s="85" t="n">
        <x:f>B33</x:f>
        <x:v>0.6666666666666666</x:v>
      </x:c>
      <x:c r="C9" s="85" t="n">
        <x:f>C33</x:f>
        <x:v>0.3333333333333333</x:v>
      </x:c>
      <x:c r="D9" s="85" t="n">
        <x:f>C9-B9</x:f>
        <x:v>-0.3333333333333333</x:v>
      </x:c>
      <x:c r="E9" s="58"/>
      <x:c r="F9" s="58"/>
      <x:c r="G9" s="58"/>
      <x:c r="H9" s="58"/>
    </x:row>
    <x:row r="10">
      <x:c r="A10" s="61" t="str">
        <x:v>Weeks of supply after review</x:v>
      </x:c>
      <x:c r="B10" s="86" t="n">
        <x:f>B35</x:f>
        <x:v>2.1428571428571432</x:v>
      </x:c>
      <x:c r="C10" s="86" t="n">
        <x:f>C35</x:f>
        <x:v>8.571428571428573</x:v>
      </x:c>
      <x:c r="D10" s="86" t="n">
        <x:f>C10-B10</x:f>
        <x:v>6.42857142857143</x:v>
      </x:c>
      <x:c r="E10" s="58"/>
      <x:c r="F10" s="58"/>
      <x:c r="G10" s="58"/>
      <x:c r="H10" s="58"/>
    </x:row>
    <x:row r="11">
      <x:c r="A11" s="58"/>
      <x:c r="B11" s="58"/>
      <x:c r="C11" s="58"/>
      <x:c r="D11" s="58"/>
      <x:c r="E11" s="58"/>
      <x:c r="F11" s="58"/>
      <x:c r="G11" s="58"/>
      <x:c r="H11" s="58"/>
    </x:row>
    <x:row r="12">
      <x:c r="A12" s="58"/>
      <x:c r="B12" s="58"/>
      <x:c r="C12" s="58"/>
      <x:c r="D12" s="58"/>
      <x:c r="E12" s="58"/>
      <x:c r="F12" s="65" t="str">
        <x:v>Before choosing the larger tier</x:v>
      </x:c>
      <x:c r="G12" s="65"/>
      <x:c r="H12" s="65"/>
    </x:row>
    <x:row r="13">
      <x:c r="A13" s="13" t="str">
        <x:v>Inputs (edit yellow cells)</x:v>
      </x:c>
      <x:c r="B13" s="14" t="str">
        <x:v>Smaller order</x:v>
      </x:c>
      <x:c r="C13" s="15" t="str">
        <x:v>Larger order</x:v>
      </x:c>
      <x:c r="D13" s="58"/>
      <x:c r="E13" s="58"/>
      <x:c r="F13" s="13" t="str">
        <x:v>Step</x:v>
      </x:c>
      <x:c r="G13" s="14" t="str">
        <x:v>Check</x:v>
      </x:c>
      <x:c r="H13" s="15" t="str">
        <x:v>What to verify</x:v>
      </x:c>
    </x:row>
    <x:row r="14">
      <x:c r="A14" s="66" t="str">
        <x:v>On-hand sellable units</x:v>
      </x:c>
      <x:c r="B14" s="26" t="n">
        <x:v>0</x:v>
      </x:c>
      <x:c r="C14" s="26" t="n">
        <x:v>0</x:v>
      </x:c>
      <x:c r="D14" s="58"/>
      <x:c r="E14" s="58"/>
      <x:c r="F14" s="67" t="str">
        <x:v>1</x:v>
      </x:c>
      <x:c r="G14" s="59" t="str">
        <x:v>Sales horizon</x:v>
      </x:c>
      <x:c r="H14" s="68" t="str">
        <x:v>Additional units are likely to sell within the review and replenishment horizon.</x:v>
      </x:c>
    </x:row>
    <x:row r="15">
      <x:c r="A15" s="69" t="str">
        <x:v>Confirmed inbound units</x:v>
      </x:c>
      <x:c r="B15" s="27" t="n">
        <x:v>0</x:v>
      </x:c>
      <x:c r="C15" s="27" t="n">
        <x:v>0</x:v>
      </x:c>
      <x:c r="D15" s="58"/>
      <x:c r="E15" s="58"/>
      <x:c r="F15" s="70" t="str">
        <x:v>2</x:v>
      </x:c>
      <x:c r="G15" s="61" t="str">
        <x:v>Exact variation</x:v>
      </x:c>
      <x:c r="H15" s="71" t="str">
        <x:v>Demand belongs to the exact SKU or variation in the quote.</x:v>
      </x:c>
    </x:row>
    <x:row r="16">
      <x:c r="A16" s="69" t="str">
        <x:v>Proposed order quantity</x:v>
      </x:c>
      <x:c r="B16" s="27" t="n">
        <x:v>60</x:v>
      </x:c>
      <x:c r="C16" s="27" t="n">
        <x:v>120</x:v>
      </x:c>
      <x:c r="D16" s="58"/>
      <x:c r="E16" s="58"/>
      <x:c r="F16" s="70" t="str">
        <x:v>3</x:v>
      </x:c>
      <x:c r="G16" s="61" t="str">
        <x:v>Real savings</x:v>
      </x:c>
      <x:c r="H16" s="71" t="str">
        <x:v>Savings remain meaningful after freight, claims, selling costs and likely markdowns.</x:v>
      </x:c>
    </x:row>
    <x:row r="17">
      <x:c r="A17" s="69" t="str">
        <x:v>Landed unit cost</x:v>
      </x:c>
      <x:c r="B17" s="48" t="n">
        <x:v>7.5</x:v>
      </x:c>
      <x:c r="C17" s="48" t="n">
        <x:v>7</x:v>
      </x:c>
      <x:c r="D17" s="58"/>
      <x:c r="E17" s="58"/>
      <x:c r="F17" s="70" t="str">
        <x:v>4</x:v>
      </x:c>
      <x:c r="G17" s="61" t="str">
        <x:v>Cash priority</x:v>
      </x:c>
      <x:c r="H17" s="71" t="str">
        <x:v>The added commitment will not delay faster-moving core replenishment.</x:v>
      </x:c>
    </x:row>
    <x:row r="18">
      <x:c r="A18" s="69" t="str">
        <x:v>Expected demand during review</x:v>
      </x:c>
      <x:c r="B18" s="27" t="n">
        <x:v>40</x:v>
      </x:c>
      <x:c r="C18" s="27" t="n">
        <x:v>40</x:v>
      </x:c>
      <x:c r="D18" s="58"/>
      <x:c r="E18" s="58"/>
      <x:c r="F18" s="58"/>
      <x:c r="G18" s="58"/>
      <x:c r="H18" s="72"/>
    </x:row>
    <x:row r="19">
      <x:c r="A19" s="69" t="str">
        <x:v>Review period (days)</x:v>
      </x:c>
      <x:c r="B19" s="27" t="n">
        <x:v>30</x:v>
      </x:c>
      <x:c r="C19" s="27" t="n">
        <x:v>30</x:v>
      </x:c>
      <x:c r="D19" s="58"/>
      <x:c r="E19" s="58"/>
      <x:c r="F19" s="58"/>
      <x:c r="G19" s="58"/>
      <x:c r="H19" s="72"/>
    </x:row>
    <x:row r="20">
      <x:c r="A20" s="69" t="str">
        <x:v>Net selling price</x:v>
      </x:c>
      <x:c r="B20" s="48" t="n">
        <x:v>14.99</x:v>
      </x:c>
      <x:c r="C20" s="48" t="n">
        <x:v>14.99</x:v>
      </x:c>
      <x:c r="D20" s="58"/>
      <x:c r="E20" s="58"/>
      <x:c r="F20" s="73" t="str">
        <x:v>How to read the example</x:v>
      </x:c>
      <x:c r="G20" s="73"/>
      <x:c r="H20" s="74"/>
    </x:row>
    <x:row r="21">
      <x:c r="A21" s="69" t="str">
        <x:v>Variable selling cost per unit</x:v>
      </x:c>
      <x:c r="B21" s="48" t="n">
        <x:v>0</x:v>
      </x:c>
      <x:c r="C21" s="48" t="n">
        <x:v>0</x:v>
      </x:c>
      <x:c r="D21" s="58"/>
      <x:c r="E21" s="58"/>
      <x:c r="F21" s="58" t="str"/>
      <x:c r="G21" s="75" t="str">
        <x:v>30 days</x:v>
      </x:c>
      <x:c r="H21" s="72" t="str">
        <x:v>Use one normal review cycle if your cadence is different.</x:v>
      </x:c>
    </x:row>
    <x:row r="22">
      <x:c r="A22" s="69" t="str">
        <x:v>Other order-level variable costs</x:v>
      </x:c>
      <x:c r="B22" s="48" t="n">
        <x:v>0</x:v>
      </x:c>
      <x:c r="C22" s="48" t="n">
        <x:v>0</x:v>
      </x:c>
      <x:c r="D22" s="58"/>
      <x:c r="E22" s="58"/>
      <x:c r="F22" s="58" t="str"/>
      <x:c r="G22" s="75" t="str">
        <x:v>$410</x:v>
      </x:c>
      <x:c r="H22" s="72" t="str">
        <x:v>The ending-inventory difference is value still held in stock, not a second cash charge.</x:v>
      </x:c>
    </x:row>
    <x:row r="23">
      <x:c r="A23" s="69" t="str">
        <x:v>Order-to-shelf lead time (days)</x:v>
      </x:c>
      <x:c r="B23" s="27" t="n">
        <x:v>7</x:v>
      </x:c>
      <x:c r="C23" s="27" t="n">
        <x:v>7</x:v>
      </x:c>
      <x:c r="D23" s="58"/>
      <x:c r="E23" s="58"/>
      <x:c r="F23" s="58" t="str"/>
      <x:c r="G23" s="75" t="str">
        <x:v>2.1 vs 8.6 weeks</x:v>
      </x:c>
      <x:c r="H23" s="72" t="str">
        <x:v>Compare remaining coverage with actual order-to-shelf lead time.</x:v>
      </x:c>
    </x:row>
    <x:row r="24">
      <x:c r="A24" s="58"/>
      <x:c r="B24" s="58"/>
      <x:c r="C24" s="58"/>
      <x:c r="D24" s="58"/>
      <x:c r="E24" s="58"/>
      <x:c r="F24" s="58" t="str"/>
      <x:c r="G24" s="75" t="str">
        <x:v>Hypothetical</x:v>
      </x:c>
      <x:c r="H24" s="72" t="str">
        <x:v>Replace every yellow cell with verified quote and sales data before ordering.</x:v>
      </x:c>
    </x:row>
    <x:row r="25">
      <x:c r="A25" s="58"/>
      <x:c r="B25" s="58"/>
      <x:c r="C25" s="58"/>
      <x:c r="D25" s="58"/>
      <x:c r="E25" s="58"/>
      <x:c r="F25" s="58"/>
      <x:c r="G25" s="58"/>
      <x:c r="H25" s="58"/>
    </x:row>
    <x:row r="26">
      <x:c r="A26" s="13" t="str">
        <x:v>Calculated results</x:v>
      </x:c>
      <x:c r="B26" s="14" t="str">
        <x:v>Smaller order</x:v>
      </x:c>
      <x:c r="C26" s="15" t="str">
        <x:v>Larger order</x:v>
      </x:c>
      <x:c r="D26" s="58"/>
      <x:c r="E26" s="58"/>
      <x:c r="F26" s="58"/>
      <x:c r="G26" s="58"/>
      <x:c r="H26" s="58"/>
    </x:row>
    <x:row r="27">
      <x:c r="A27" s="66" t="str">
        <x:v>Available units</x:v>
      </x:c>
      <x:c r="B27" s="87" t="n">
        <x:f>SUM(B14:B16)</x:f>
        <x:v>60</x:v>
      </x:c>
      <x:c r="C27" s="87" t="n">
        <x:f>SUM(C14:C16)</x:f>
        <x:v>120</x:v>
      </x:c>
      <x:c r="D27" s="58"/>
      <x:c r="E27" s="58"/>
      <x:c r="F27" s="58"/>
      <x:c r="G27" s="58"/>
      <x:c r="H27" s="58"/>
    </x:row>
    <x:row r="28">
      <x:c r="A28" s="69" t="str">
        <x:v>Expected units sold</x:v>
      </x:c>
      <x:c r="B28" s="88" t="n">
        <x:f>MIN(B18,B27)</x:f>
        <x:v>40</x:v>
      </x:c>
      <x:c r="C28" s="88" t="n">
        <x:f>MIN(C18,C27)</x:f>
        <x:v>40</x:v>
      </x:c>
      <x:c r="D28" s="58"/>
      <x:c r="E28" s="58"/>
      <x:c r="F28" s="58"/>
      <x:c r="G28" s="58"/>
      <x:c r="H28" s="58"/>
    </x:row>
    <x:row r="29">
      <x:c r="A29" s="69" t="str">
        <x:v>Ending units</x:v>
      </x:c>
      <x:c r="B29" s="88" t="n">
        <x:f>B27-B28</x:f>
        <x:v>20</x:v>
      </x:c>
      <x:c r="C29" s="88" t="n">
        <x:f>C27-C28</x:f>
        <x:v>80</x:v>
      </x:c>
      <x:c r="D29" s="58"/>
      <x:c r="E29" s="58"/>
      <x:c r="F29" s="58"/>
      <x:c r="G29" s="58"/>
      <x:c r="H29" s="58"/>
    </x:row>
    <x:row r="30">
      <x:c r="A30" s="69" t="str">
        <x:v>Purchase cash</x:v>
      </x:c>
      <x:c r="B30" s="89" t="n">
        <x:f>B16*B17</x:f>
        <x:v>450</x:v>
      </x:c>
      <x:c r="C30" s="89" t="n">
        <x:f>C16*C17</x:f>
        <x:v>840</x:v>
      </x:c>
      <x:c r="D30" s="58"/>
      <x:c r="E30" s="58"/>
      <x:c r="F30" s="58"/>
      <x:c r="G30" s="58"/>
      <x:c r="H30" s="58"/>
    </x:row>
    <x:row r="31">
      <x:c r="A31" s="69" t="str">
        <x:v>Contribution before overhead</x:v>
      </x:c>
      <x:c r="B31" s="89" t="n">
        <x:f>B28*(B20-B17-B21)-B22</x:f>
        <x:v>299.6</x:v>
      </x:c>
      <x:c r="C31" s="89" t="n">
        <x:f>C28*(C20-C17-C21)-C22</x:f>
        <x:v>319.6</x:v>
      </x:c>
      <x:c r="D31" s="58"/>
      <x:c r="E31" s="58"/>
      <x:c r="F31" s="58"/>
      <x:c r="G31" s="58"/>
      <x:c r="H31" s="58"/>
    </x:row>
    <x:row r="32">
      <x:c r="A32" s="69" t="str">
        <x:v>Ending inventory at cost</x:v>
      </x:c>
      <x:c r="B32" s="89" t="n">
        <x:f>B29*B17</x:f>
        <x:v>150</x:v>
      </x:c>
      <x:c r="C32" s="89" t="n">
        <x:f>C29*C17</x:f>
        <x:v>560</x:v>
      </x:c>
      <x:c r="D32" s="58"/>
      <x:c r="E32" s="58"/>
      <x:c r="F32" s="58"/>
      <x:c r="G32" s="58"/>
      <x:c r="H32" s="58"/>
    </x:row>
    <x:row r="33">
      <x:c r="A33" s="69" t="str">
        <x:v>Sell-through</x:v>
      </x:c>
      <x:c r="B33" s="90" t="n">
        <x:f>IF(B27=0,"n.a.",B28/B27)</x:f>
        <x:v>0.6666666666666666</x:v>
      </x:c>
      <x:c r="C33" s="90" t="n">
        <x:f>IF(C27=0,"n.a.",C28/C27)</x:f>
        <x:v>0.3333333333333333</x:v>
      </x:c>
      <x:c r="D33" s="58"/>
      <x:c r="E33" s="58"/>
      <x:c r="F33" s="58"/>
      <x:c r="G33" s="58"/>
      <x:c r="H33" s="58"/>
    </x:row>
    <x:row r="34">
      <x:c r="A34" s="69" t="str">
        <x:v>Expected weekly demand</x:v>
      </x:c>
      <x:c r="B34" s="91" t="n">
        <x:f>IF(B19&lt;=0,"n.a.",B18/B19*7)</x:f>
        <x:v>9.333333333333332</x:v>
      </x:c>
      <x:c r="C34" s="91" t="n">
        <x:f>IF(C19&lt;=0,"n.a.",C18/C19*7)</x:f>
        <x:v>9.333333333333332</x:v>
      </x:c>
      <x:c r="D34" s="58"/>
      <x:c r="E34" s="58"/>
      <x:c r="F34" s="58"/>
      <x:c r="G34" s="58"/>
      <x:c r="H34" s="58"/>
    </x:row>
    <x:row r="35">
      <x:c r="A35" s="69" t="str">
        <x:v>Weeks of supply after review</x:v>
      </x:c>
      <x:c r="B35" s="91" t="n">
        <x:f>IF(OR(B34="n.a.",B34=0),"n.a.",B29/B34)</x:f>
        <x:v>2.1428571428571432</x:v>
      </x:c>
      <x:c r="C35" s="91" t="n">
        <x:f>IF(OR(C34="n.a.",C34=0),"n.a.",C29/C34)</x:f>
        <x:v>8.571428571428573</x:v>
      </x:c>
      <x:c r="D35" s="58"/>
      <x:c r="E35" s="58"/>
      <x:c r="F35" s="58"/>
      <x:c r="G35" s="58"/>
      <x:c r="H35" s="58"/>
    </x:row>
    <x:row r="36">
      <x:c r="A36" s="69" t="str">
        <x:v>Lead time (weeks)</x:v>
      </x:c>
      <x:c r="B36" s="91" t="n">
        <x:f>IF(B23&lt;0,"n.a.",B23/7)</x:f>
        <x:v>1</x:v>
      </x:c>
      <x:c r="C36" s="91" t="n">
        <x:f>IF(C23&lt;0,"n.a.",C23/7)</x:f>
        <x:v>1</x:v>
      </x:c>
      <x:c r="D36" s="58"/>
      <x:c r="E36" s="58"/>
      <x:c r="F36" s="58"/>
      <x:c r="G36" s="58"/>
      <x:c r="H36" s="58"/>
    </x:row>
    <x:row r="37" ht="25.5" customHeight="1">
      <x:c r="A37" s="71" t="str">
        <x:v>Coverage after review less lead time (weeks)</x:v>
      </x:c>
      <x:c r="B37" s="92" t="n">
        <x:f>IF(OR(B35="n.a.",B36="n.a."),"n.a.",B35-B36)</x:f>
        <x:v>1.1428571428571432</x:v>
      </x:c>
      <x:c r="C37" s="92" t="n">
        <x:f>IF(OR(C35="n.a.",C36="n.a."),"n.a.",C35-C36)</x:f>
        <x:v>7.571428571428573</x:v>
      </x:c>
      <x:c r="D37" s="58"/>
      <x:c r="E37" s="58"/>
      <x:c r="F37" s="58"/>
      <x:c r="G37" s="58"/>
      <x:c r="H37" s="58"/>
    </x:row>
    <x:row r="38">
      <x:c r="A38" s="58"/>
      <x:c r="B38" s="58"/>
      <x:c r="C38" s="58"/>
      <x:c r="D38" s="58"/>
      <x:c r="E38" s="58"/>
      <x:c r="F38" s="58"/>
      <x:c r="G38" s="58"/>
      <x:c r="H38" s="58"/>
    </x:row>
    <x:row r="39">
      <x:c r="A39" s="58"/>
      <x:c r="B39" s="58"/>
      <x:c r="C39" s="58"/>
      <x:c r="D39" s="58"/>
      <x:c r="E39" s="58"/>
      <x:c r="F39" s="58"/>
      <x:c r="G39" s="58"/>
      <x:c r="H39" s="58"/>
    </x:row>
    <x:row r="40">
      <x:c r="A40" s="65" t="str">
        <x:v>Method and limits</x:v>
      </x:c>
      <x:c r="B40" s="65"/>
      <x:c r="C40" s="65"/>
      <x:c r="D40" s="65"/>
      <x:c r="E40" s="65"/>
      <x:c r="F40" s="65"/>
      <x:c r="G40" s="65"/>
      <x:c r="H40" s="65"/>
    </x:row>
    <x:row r="41" ht="25.5" customHeight="1">
      <x:c r="A41" s="82" t="str">
        <x:v>Contribution before overhead excludes fixed costs, tax, labor and financing unless entered as a variable order cost. This workbook supports inventory planning and is not legal, tax or accounting advice.</x:v>
      </x:c>
      <x:c r="B41" s="82"/>
      <x:c r="C41" s="82"/>
      <x:c r="D41" s="82"/>
      <x:c r="E41" s="82"/>
      <x:c r="F41" s="82"/>
      <x:c r="G41" s="82"/>
      <x:c r="H41" s="82"/>
    </x:row>
    <x:row r="42" ht="25.5" customHeight="1">
      <x:c r="A42" s="82" t="str">
        <x:v>Methodology: Midwest Vape Distro, “Vape Wholesale Bulk Discounts: A 30-Day Cash Test,” reviewed October 8, 2026.</x:v>
      </x:c>
      <x:c r="B42" s="82"/>
      <x:c r="C42" s="82"/>
      <x:c r="D42" s="82"/>
      <x:c r="E42" s="82"/>
      <x:c r="F42" s="82"/>
      <x:c r="G42" s="82"/>
      <x:c r="H42" s="82"/>
    </x:row>
  </x:sheetData>
  <x:mergeCells>
    <x:mergeCell ref="A2:H2"/>
    <x:mergeCell ref="A3:H3"/>
    <x:mergeCell ref="F12:H12"/>
    <x:mergeCell ref="F20:H20"/>
    <x:mergeCell ref="A40:H40"/>
    <x:mergeCell ref="A41:H41"/>
    <x:mergeCell ref="A42:H42"/>
  </x:mergeCells>
  <x:pageMargins left="0.7" right="0.7" top="0.75" bottom="0.75" header="0.3" footer="0.3"/>
  <x:drawing xmlns:r="http://schemas.openxmlformats.org/officeDocument/2006/relationships" r:id="Red9b2f7ba959470b"/>
</x:worksheet>
</file>